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NDURI_STRUCTURALE_INCAS\FONDURI_STRUCTURALE_2020_2023_TGA\ACHIZITII_DIRECTE_POC_TGA\Drum_acces\"/>
    </mc:Choice>
  </mc:AlternateContent>
  <xr:revisionPtr revIDLastSave="0" documentId="13_ncr:1_{614BD13A-B8D1-4957-8B16-ECDE404FB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TEMASURATOARE VAR. B Asfalt" sheetId="2" r:id="rId1"/>
  </sheets>
  <definedNames>
    <definedName name="_xlnm.Print_Area" localSheetId="0">'ANTEMASURATOARE VAR. B Asfalt'!$B$2:$H$46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E15" i="2"/>
  <c r="E14" i="2"/>
  <c r="E8" i="2" l="1"/>
  <c r="E10" i="2"/>
  <c r="G10" i="2" s="1"/>
  <c r="E9" i="2"/>
  <c r="E11" i="2"/>
  <c r="G11" i="2" s="1"/>
  <c r="E12" i="2"/>
  <c r="G12" i="2" s="1"/>
  <c r="G14" i="2"/>
  <c r="E13" i="2"/>
  <c r="G13" i="2" s="1"/>
  <c r="E22" i="2"/>
  <c r="E23" i="2" s="1"/>
  <c r="E21" i="2"/>
  <c r="E20" i="2"/>
  <c r="E19" i="2"/>
  <c r="G27" i="2"/>
  <c r="G44" i="2"/>
  <c r="G43" i="2"/>
  <c r="E24" i="2" l="1"/>
  <c r="G16" i="2"/>
  <c r="G45" i="2"/>
  <c r="G34" i="2" l="1"/>
  <c r="G35" i="2"/>
  <c r="G36" i="2"/>
  <c r="G37" i="2"/>
  <c r="G38" i="2"/>
  <c r="G33" i="2"/>
  <c r="G32" i="2"/>
  <c r="G31" i="2"/>
  <c r="G30" i="2"/>
  <c r="G29" i="2"/>
  <c r="G9" i="2"/>
  <c r="E17" i="2"/>
  <c r="G20" i="2" l="1"/>
  <c r="G21" i="2"/>
  <c r="G22" i="2"/>
  <c r="G23" i="2"/>
  <c r="G24" i="2"/>
  <c r="G25" i="2"/>
  <c r="G19" i="2"/>
  <c r="G17" i="2"/>
  <c r="G8" i="2"/>
  <c r="G39" i="2" l="1"/>
  <c r="G46" i="2" s="1"/>
</calcChain>
</file>

<file path=xl/sharedStrings.xml><?xml version="1.0" encoding="utf-8"?>
<sst xmlns="http://schemas.openxmlformats.org/spreadsheetml/2006/main" count="114" uniqueCount="79">
  <si>
    <t xml:space="preserve">Nr crt </t>
  </si>
  <si>
    <t xml:space="preserve">Um </t>
  </si>
  <si>
    <t xml:space="preserve">Cantitate </t>
  </si>
  <si>
    <t>lei</t>
  </si>
  <si>
    <t>Activitate</t>
  </si>
  <si>
    <t>mc</t>
  </si>
  <si>
    <t>mp</t>
  </si>
  <si>
    <t>ml</t>
  </si>
  <si>
    <t xml:space="preserve">Terasamente </t>
  </si>
  <si>
    <t>PU</t>
  </si>
  <si>
    <t>material+manopera+transport+beton C16/20 in fundatie borduri</t>
  </si>
  <si>
    <t xml:space="preserve">Folie </t>
  </si>
  <si>
    <t xml:space="preserve">manopera </t>
  </si>
  <si>
    <t>Antievaporant</t>
  </si>
  <si>
    <t>Strat de balast h=0.15 m</t>
  </si>
  <si>
    <t>Strat de beton C20/25  h=0.10m</t>
  </si>
  <si>
    <t>material + manopera</t>
  </si>
  <si>
    <t>bordura + beton c16/20 + manopera + transport beton</t>
  </si>
  <si>
    <t>Manopera turnat beton</t>
  </si>
  <si>
    <t>Sapatura cu depozit local -  20 cm</t>
  </si>
  <si>
    <t xml:space="preserve">Stalp galvanizat 4 m cu fereasta de vizitare </t>
  </si>
  <si>
    <t>buc</t>
  </si>
  <si>
    <t>material</t>
  </si>
  <si>
    <t>Consola galvanizata 50 cm simpla redusa(60mm/48 mm)</t>
  </si>
  <si>
    <t>material+manopera</t>
  </si>
  <si>
    <t>Set prezoane M12 +accesorii montaj ptr stalp galvanizat 2.5-5m</t>
  </si>
  <si>
    <t>Cablu CYYF 3 X1.5 (nu are manta metalica)</t>
  </si>
  <si>
    <t>m</t>
  </si>
  <si>
    <t xml:space="preserve">Sapatura mecanizata </t>
  </si>
  <si>
    <t>manopera</t>
  </si>
  <si>
    <t xml:space="preserve">Cablu protectie </t>
  </si>
  <si>
    <t>Turnare beton fundatie stalpi</t>
  </si>
  <si>
    <t>cofrat+turnare beton C20/25+armat+decofrat</t>
  </si>
  <si>
    <t>Manopera montare stalpi</t>
  </si>
  <si>
    <t>utilaj+montaj</t>
  </si>
  <si>
    <t>Nisip protectie cablu</t>
  </si>
  <si>
    <t>material + manopera + transport</t>
  </si>
  <si>
    <t>CAPITOLUL 1</t>
  </si>
  <si>
    <t>Observatii</t>
  </si>
  <si>
    <t>Bordura 20 x 25 x 50</t>
  </si>
  <si>
    <t>Bordura 10 x 15 x 50</t>
  </si>
  <si>
    <t>A</t>
  </si>
  <si>
    <t xml:space="preserve">Servicii proiectare - intocmire documentatie de executie </t>
  </si>
  <si>
    <t xml:space="preserve">INSTALATIE EXTERIOARA DE ILUMINAT STRADAL </t>
  </si>
  <si>
    <t>B</t>
  </si>
  <si>
    <t>DRUM ACCES si TROTUAR</t>
  </si>
  <si>
    <t>CAPITOLUL 2</t>
  </si>
  <si>
    <t>Corp stradal 50W CIP 135 LUM/W 6400 K sau echivalent</t>
  </si>
  <si>
    <t>DECOPERTAT,INCARCAT SI RELOCAT SURPLUS TEREN</t>
  </si>
  <si>
    <t>Dezafectare gard deteriorat si relocare stalpi beton si plase metalice</t>
  </si>
  <si>
    <t>Servicii proiectare</t>
  </si>
  <si>
    <t>Valoare fara TVA</t>
  </si>
  <si>
    <t>TOTAL CAPITOLUL 1</t>
  </si>
  <si>
    <t>TOTAL CAPITOLUL 3</t>
  </si>
  <si>
    <t>RON fara TVA</t>
  </si>
  <si>
    <t>TOTAL CAPITOLE 1 + 2</t>
  </si>
  <si>
    <t>to</t>
  </si>
  <si>
    <t>Strat de uzura MAS16 50/70 - 4cm</t>
  </si>
  <si>
    <t>Strat de binder tip BAD22.4 50/70 - 6 cm</t>
  </si>
  <si>
    <t>Strat de baza din mixtura asfaltica tip AB31.5 baza 50/70 - 10cm</t>
  </si>
  <si>
    <t>Fundatie/ Perna din balast h=30cm</t>
  </si>
  <si>
    <t>Strat de forma din balast h=0.10cm</t>
  </si>
  <si>
    <r>
      <t>Drum Parte carosabila 207 m x 6 m  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terasamentul drumului se va realiza pe latime de 7 m ( cate 0.5 m se va adauga pe fiecare latura , latimea bordurii + terasamentul aferent )</t>
    </r>
  </si>
  <si>
    <t>Trotuar 207m x 1 m   -  terasamentul trotuarului se va realiza pe  latime de 1,5 m (  0.5 m se va adauga  latimea bordurii + terasamentul aferent )</t>
  </si>
  <si>
    <r>
      <t>Strat de balast stabilizat cu ciment cu Rc&lt;3N/mm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h=0.25cm</t>
    </r>
  </si>
  <si>
    <r>
      <t xml:space="preserve">207 x 7 = 1449 mp x 0.25 h = </t>
    </r>
    <r>
      <rPr>
        <b/>
        <sz val="11"/>
        <color theme="1"/>
        <rFont val="Calibri"/>
        <family val="2"/>
        <scheme val="minor"/>
      </rPr>
      <t>362,25 mc</t>
    </r>
  </si>
  <si>
    <r>
      <t xml:space="preserve">material AB31.5  207 x 6 x 0.10 x 2.37to/mc = </t>
    </r>
    <r>
      <rPr>
        <b/>
        <sz val="11"/>
        <color theme="1"/>
        <rFont val="Calibri"/>
        <family val="2"/>
        <scheme val="minor"/>
      </rPr>
      <t>294,35 tone</t>
    </r>
  </si>
  <si>
    <r>
      <t xml:space="preserve">material BAD22.4  207 x 6 x 0.06 x 2.37to/mc = </t>
    </r>
    <r>
      <rPr>
        <b/>
        <sz val="11"/>
        <color theme="1"/>
        <rFont val="Calibri"/>
        <family val="2"/>
        <scheme val="minor"/>
      </rPr>
      <t>176,61 tone</t>
    </r>
  </si>
  <si>
    <r>
      <t xml:space="preserve">Sapatura 60 cm 207 x 7 x 0.60 = </t>
    </r>
    <r>
      <rPr>
        <b/>
        <sz val="11"/>
        <color theme="1"/>
        <rFont val="Calibri"/>
        <family val="2"/>
        <scheme val="minor"/>
      </rPr>
      <t>869,4 mc</t>
    </r>
  </si>
  <si>
    <r>
      <t xml:space="preserve">207 x 7 = 1449 mp x 0.10 h = </t>
    </r>
    <r>
      <rPr>
        <b/>
        <sz val="11"/>
        <color theme="1"/>
        <rFont val="Calibri"/>
        <family val="2"/>
        <scheme val="minor"/>
      </rPr>
      <t>144,90 mc</t>
    </r>
  </si>
  <si>
    <r>
      <t xml:space="preserve">207 x 7 = 1449 mp x 0.30 h = </t>
    </r>
    <r>
      <rPr>
        <b/>
        <sz val="11"/>
        <color theme="1"/>
        <rFont val="Calibri"/>
        <family val="2"/>
        <scheme val="minor"/>
      </rPr>
      <t>434,70 mc</t>
    </r>
  </si>
  <si>
    <r>
      <t xml:space="preserve">207 x 1.5 = 310.5 mp x 0.15 = </t>
    </r>
    <r>
      <rPr>
        <b/>
        <sz val="11"/>
        <color theme="1"/>
        <rFont val="Calibri"/>
        <family val="2"/>
        <scheme val="minor"/>
      </rPr>
      <t>46,58 mc</t>
    </r>
  </si>
  <si>
    <r>
      <t xml:space="preserve">207 x 1.0 = 207 mp x 0.1 = </t>
    </r>
    <r>
      <rPr>
        <b/>
        <sz val="11"/>
        <color theme="1"/>
        <rFont val="Calibri"/>
        <family val="2"/>
        <scheme val="minor"/>
      </rPr>
      <t>20,7 mc</t>
    </r>
  </si>
  <si>
    <t>Decopertat, incarcat si relocat surplus teren zona hasurata</t>
  </si>
  <si>
    <t>Manopera</t>
  </si>
  <si>
    <r>
      <t xml:space="preserve">material MAS16  207 x 6 x 0.04 x 2.37to/mc= </t>
    </r>
    <r>
      <rPr>
        <b/>
        <sz val="11"/>
        <color theme="1"/>
        <rFont val="Calibri"/>
        <family val="2"/>
        <scheme val="minor"/>
      </rPr>
      <t>117,74 tone</t>
    </r>
  </si>
  <si>
    <r>
      <t xml:space="preserve">Lucrări de reabilitare, modernizare și întreținere a spațiilor verzi și a căilor de acces obiectiv TGA - </t>
    </r>
    <r>
      <rPr>
        <b/>
        <i/>
        <sz val="12"/>
        <color rgb="FF000000"/>
        <rFont val="Calibri"/>
        <family val="2"/>
        <scheme val="minor"/>
      </rPr>
      <t>ASFALT</t>
    </r>
  </si>
  <si>
    <t>Geocompozit din fibra de sticla pentru armare asfalt</t>
  </si>
  <si>
    <r>
      <t xml:space="preserve">material Geocompozit armare  207 x 6 = </t>
    </r>
    <r>
      <rPr>
        <b/>
        <sz val="11"/>
        <color theme="1"/>
        <rFont val="Calibri"/>
        <family val="2"/>
        <scheme val="minor"/>
      </rPr>
      <t>1242 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</si>
</sst>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/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5" xfId="0" applyFont="1" applyBorder="1"/>
    <xf numFmtId="4" fontId="0" fillId="0" borderId="0" xfId="0" applyNumberFormat="1" applyAlignment="1">
      <alignment horizontal="right" indent="1"/>
    </xf>
    <xf numFmtId="4" fontId="4" fillId="0" borderId="1" xfId="0" applyNumberFormat="1" applyFont="1" applyBorder="1" applyAlignment="1">
      <alignment horizontal="right" vertical="center" wrapText="1" indent="1"/>
    </xf>
    <xf numFmtId="4" fontId="4" fillId="0" borderId="1" xfId="0" applyNumberFormat="1" applyFont="1" applyBorder="1" applyAlignment="1">
      <alignment horizontal="right" vertical="center" indent="1"/>
    </xf>
    <xf numFmtId="4" fontId="5" fillId="0" borderId="1" xfId="0" applyNumberFormat="1" applyFont="1" applyBorder="1" applyAlignment="1">
      <alignment horizontal="right" vertical="center" indent="1"/>
    </xf>
    <xf numFmtId="4" fontId="0" fillId="0" borderId="1" xfId="0" applyNumberFormat="1" applyBorder="1" applyAlignment="1">
      <alignment horizontal="right" vertical="center" indent="1"/>
    </xf>
    <xf numFmtId="4" fontId="0" fillId="0" borderId="1" xfId="0" applyNumberFormat="1" applyBorder="1" applyAlignment="1">
      <alignment horizontal="right" inden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14" xfId="0" applyBorder="1"/>
    <xf numFmtId="0" fontId="6" fillId="0" borderId="14" xfId="0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indent="1"/>
    </xf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0" fillId="0" borderId="28" xfId="0" applyBorder="1" applyAlignment="1">
      <alignment horizontal="left" vertical="center"/>
    </xf>
    <xf numFmtId="0" fontId="0" fillId="0" borderId="28" xfId="0" applyBorder="1"/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 indent="1"/>
    </xf>
    <xf numFmtId="0" fontId="5" fillId="0" borderId="19" xfId="0" applyFont="1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indent="1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9"/>
  <sheetViews>
    <sheetView tabSelected="1" topLeftCell="B1" zoomScaleNormal="100" workbookViewId="0">
      <selection activeCell="I17" sqref="I17"/>
    </sheetView>
  </sheetViews>
  <sheetFormatPr defaultColWidth="12.28515625" defaultRowHeight="15" customHeight="1" x14ac:dyDescent="0.25"/>
  <cols>
    <col min="1" max="1" width="5.7109375" customWidth="1"/>
    <col min="2" max="2" width="6.85546875" style="24" customWidth="1"/>
    <col min="3" max="3" width="89.85546875" style="19" customWidth="1"/>
    <col min="6" max="6" width="10.7109375" style="29" customWidth="1"/>
    <col min="7" max="7" width="20.5703125" style="29" customWidth="1"/>
    <col min="8" max="8" width="60.42578125" customWidth="1"/>
  </cols>
  <sheetData>
    <row r="1" spans="2:8" ht="15" customHeight="1" thickBot="1" x14ac:dyDescent="0.3"/>
    <row r="2" spans="2:8" ht="31.5" customHeight="1" thickBot="1" x14ac:dyDescent="0.3">
      <c r="B2" s="62" t="s">
        <v>76</v>
      </c>
      <c r="C2" s="63"/>
      <c r="D2" s="63"/>
      <c r="E2" s="63"/>
      <c r="F2" s="63"/>
      <c r="G2" s="63"/>
      <c r="H2" s="64"/>
    </row>
    <row r="3" spans="2:8" ht="19.5" customHeight="1" thickBot="1" x14ac:dyDescent="0.3">
      <c r="B3" s="73" t="s">
        <v>37</v>
      </c>
      <c r="C3" s="74"/>
      <c r="D3" s="74"/>
      <c r="E3" s="74"/>
      <c r="F3" s="74"/>
      <c r="G3" s="74"/>
      <c r="H3" s="75"/>
    </row>
    <row r="4" spans="2:8" ht="15" customHeight="1" x14ac:dyDescent="0.25">
      <c r="B4" s="10" t="s">
        <v>41</v>
      </c>
      <c r="C4" s="82" t="s">
        <v>45</v>
      </c>
      <c r="D4" s="83"/>
      <c r="E4" s="83"/>
      <c r="F4" s="83"/>
      <c r="G4" s="83"/>
      <c r="H4" s="84"/>
    </row>
    <row r="5" spans="2:8" ht="37.9" customHeight="1" x14ac:dyDescent="0.25">
      <c r="B5" s="25" t="s">
        <v>0</v>
      </c>
      <c r="C5" s="20" t="s">
        <v>4</v>
      </c>
      <c r="D5" s="8" t="s">
        <v>1</v>
      </c>
      <c r="E5" s="8" t="s">
        <v>2</v>
      </c>
      <c r="F5" s="30" t="s">
        <v>9</v>
      </c>
      <c r="G5" s="31" t="s">
        <v>51</v>
      </c>
      <c r="H5" s="15" t="s">
        <v>38</v>
      </c>
    </row>
    <row r="6" spans="2:8" ht="15" customHeight="1" x14ac:dyDescent="0.25">
      <c r="B6" s="17"/>
      <c r="C6" s="21"/>
      <c r="D6" s="7"/>
      <c r="E6" s="7"/>
      <c r="F6" s="32" t="s">
        <v>3</v>
      </c>
      <c r="G6" s="32" t="s">
        <v>3</v>
      </c>
      <c r="H6" s="16"/>
    </row>
    <row r="7" spans="2:8" ht="15" customHeight="1" x14ac:dyDescent="0.25">
      <c r="B7" s="70" t="s">
        <v>62</v>
      </c>
      <c r="C7" s="71"/>
      <c r="D7" s="71"/>
      <c r="E7" s="71"/>
      <c r="F7" s="71"/>
      <c r="G7" s="71"/>
      <c r="H7" s="72"/>
    </row>
    <row r="8" spans="2:8" ht="15" customHeight="1" x14ac:dyDescent="0.25">
      <c r="B8" s="17">
        <v>1</v>
      </c>
      <c r="C8" s="53" t="s">
        <v>8</v>
      </c>
      <c r="D8" s="2" t="s">
        <v>5</v>
      </c>
      <c r="E8" s="60">
        <f>207*7*0.6</f>
        <v>869.4</v>
      </c>
      <c r="F8" s="57"/>
      <c r="G8" s="57">
        <f>F8*E8</f>
        <v>0</v>
      </c>
      <c r="H8" s="58" t="s">
        <v>68</v>
      </c>
    </row>
    <row r="9" spans="2:8" ht="15" customHeight="1" x14ac:dyDescent="0.25">
      <c r="B9" s="17">
        <v>2</v>
      </c>
      <c r="C9" s="5" t="s">
        <v>61</v>
      </c>
      <c r="D9" s="2" t="s">
        <v>5</v>
      </c>
      <c r="E9" s="60">
        <f>207*7*0.1</f>
        <v>144.9</v>
      </c>
      <c r="F9" s="57"/>
      <c r="G9" s="57">
        <f>F9*E9</f>
        <v>0</v>
      </c>
      <c r="H9" s="58" t="s">
        <v>69</v>
      </c>
    </row>
    <row r="10" spans="2:8" ht="15" customHeight="1" x14ac:dyDescent="0.25">
      <c r="B10" s="17">
        <v>3</v>
      </c>
      <c r="C10" s="5" t="s">
        <v>60</v>
      </c>
      <c r="D10" s="2" t="s">
        <v>5</v>
      </c>
      <c r="E10" s="60">
        <f>207*7*0.3</f>
        <v>434.7</v>
      </c>
      <c r="F10" s="57"/>
      <c r="G10" s="57">
        <f t="shared" ref="G10:G11" si="0">F10*E10</f>
        <v>0</v>
      </c>
      <c r="H10" s="58" t="s">
        <v>70</v>
      </c>
    </row>
    <row r="11" spans="2:8" ht="15" customHeight="1" x14ac:dyDescent="0.25">
      <c r="B11" s="17">
        <v>4</v>
      </c>
      <c r="C11" s="55" t="s">
        <v>64</v>
      </c>
      <c r="D11" s="56" t="s">
        <v>5</v>
      </c>
      <c r="E11" s="56">
        <f>207*7*0.25</f>
        <v>362.25</v>
      </c>
      <c r="F11" s="57"/>
      <c r="G11" s="57">
        <f t="shared" si="0"/>
        <v>0</v>
      </c>
      <c r="H11" s="58" t="s">
        <v>65</v>
      </c>
    </row>
    <row r="12" spans="2:8" x14ac:dyDescent="0.25">
      <c r="B12" s="85">
        <v>5</v>
      </c>
      <c r="C12" s="59" t="s">
        <v>59</v>
      </c>
      <c r="D12" s="56" t="s">
        <v>56</v>
      </c>
      <c r="E12" s="60">
        <f>207*6*0.1*2.37</f>
        <v>294.35400000000004</v>
      </c>
      <c r="F12" s="57"/>
      <c r="G12" s="57">
        <f t="shared" ref="G12:G17" si="1">F12*E12</f>
        <v>0</v>
      </c>
      <c r="H12" s="61" t="s">
        <v>66</v>
      </c>
    </row>
    <row r="13" spans="2:8" x14ac:dyDescent="0.25">
      <c r="B13" s="85"/>
      <c r="C13" s="59" t="s">
        <v>58</v>
      </c>
      <c r="D13" s="56" t="s">
        <v>56</v>
      </c>
      <c r="E13" s="60">
        <f>207*6*0.06*2.37</f>
        <v>176.61240000000001</v>
      </c>
      <c r="F13" s="57"/>
      <c r="G13" s="57">
        <f t="shared" si="1"/>
        <v>0</v>
      </c>
      <c r="H13" s="61" t="s">
        <v>67</v>
      </c>
    </row>
    <row r="14" spans="2:8" x14ac:dyDescent="0.25">
      <c r="B14" s="86"/>
      <c r="C14" s="59" t="s">
        <v>57</v>
      </c>
      <c r="D14" s="56" t="s">
        <v>56</v>
      </c>
      <c r="E14" s="60">
        <f>207*6*0.04*2.37</f>
        <v>117.74160000000001</v>
      </c>
      <c r="F14" s="57"/>
      <c r="G14" s="57">
        <f t="shared" si="1"/>
        <v>0</v>
      </c>
      <c r="H14" s="61" t="s">
        <v>75</v>
      </c>
    </row>
    <row r="15" spans="2:8" x14ac:dyDescent="0.25">
      <c r="B15" s="54"/>
      <c r="C15" s="87" t="s">
        <v>77</v>
      </c>
      <c r="D15" s="88" t="s">
        <v>6</v>
      </c>
      <c r="E15" s="89">
        <f>207*6</f>
        <v>1242</v>
      </c>
      <c r="F15" s="57"/>
      <c r="G15" s="57">
        <f t="shared" si="1"/>
        <v>0</v>
      </c>
      <c r="H15" s="90" t="s">
        <v>78</v>
      </c>
    </row>
    <row r="16" spans="2:8" ht="15" customHeight="1" x14ac:dyDescent="0.25">
      <c r="B16" s="17">
        <v>6</v>
      </c>
      <c r="C16" s="5" t="s">
        <v>74</v>
      </c>
      <c r="D16" s="2" t="s">
        <v>21</v>
      </c>
      <c r="E16" s="60">
        <v>1</v>
      </c>
      <c r="F16" s="57"/>
      <c r="G16" s="57">
        <f t="shared" si="1"/>
        <v>0</v>
      </c>
      <c r="H16" s="58" t="s">
        <v>12</v>
      </c>
    </row>
    <row r="17" spans="2:8" ht="15" customHeight="1" x14ac:dyDescent="0.25">
      <c r="B17" s="17">
        <v>7</v>
      </c>
      <c r="C17" s="22" t="s">
        <v>39</v>
      </c>
      <c r="D17" s="9" t="s">
        <v>7</v>
      </c>
      <c r="E17" s="60">
        <f>207*2</f>
        <v>414</v>
      </c>
      <c r="F17" s="57"/>
      <c r="G17" s="57">
        <f t="shared" si="1"/>
        <v>0</v>
      </c>
      <c r="H17" s="58" t="s">
        <v>17</v>
      </c>
    </row>
    <row r="18" spans="2:8" ht="15" customHeight="1" x14ac:dyDescent="0.25">
      <c r="B18" s="79" t="s">
        <v>63</v>
      </c>
      <c r="C18" s="80"/>
      <c r="D18" s="80"/>
      <c r="E18" s="80"/>
      <c r="F18" s="80"/>
      <c r="G18" s="80"/>
      <c r="H18" s="81"/>
    </row>
    <row r="19" spans="2:8" ht="15" customHeight="1" x14ac:dyDescent="0.25">
      <c r="B19" s="17">
        <v>1</v>
      </c>
      <c r="C19" s="5" t="s">
        <v>8</v>
      </c>
      <c r="D19" s="56" t="s">
        <v>5</v>
      </c>
      <c r="E19" s="56">
        <f>207*1.5*0.2</f>
        <v>62.1</v>
      </c>
      <c r="F19" s="57"/>
      <c r="G19" s="57">
        <f>F19*E19</f>
        <v>0</v>
      </c>
      <c r="H19" s="58" t="s">
        <v>19</v>
      </c>
    </row>
    <row r="20" spans="2:8" ht="15" customHeight="1" x14ac:dyDescent="0.25">
      <c r="B20" s="17">
        <v>2</v>
      </c>
      <c r="C20" s="5" t="s">
        <v>14</v>
      </c>
      <c r="D20" s="56" t="s">
        <v>5</v>
      </c>
      <c r="E20" s="56">
        <f>207*1.5*0.15</f>
        <v>46.574999999999996</v>
      </c>
      <c r="F20" s="57"/>
      <c r="G20" s="57">
        <f t="shared" ref="G20:G25" si="2">F20*E20</f>
        <v>0</v>
      </c>
      <c r="H20" s="58" t="s">
        <v>71</v>
      </c>
    </row>
    <row r="21" spans="2:8" ht="15" customHeight="1" x14ac:dyDescent="0.25">
      <c r="B21" s="17">
        <v>3</v>
      </c>
      <c r="C21" s="5" t="s">
        <v>15</v>
      </c>
      <c r="D21" s="56" t="s">
        <v>5</v>
      </c>
      <c r="E21" s="56">
        <f>207*1*0.1</f>
        <v>20.700000000000003</v>
      </c>
      <c r="F21" s="57"/>
      <c r="G21" s="57">
        <f t="shared" si="2"/>
        <v>0</v>
      </c>
      <c r="H21" s="58" t="s">
        <v>72</v>
      </c>
    </row>
    <row r="22" spans="2:8" ht="15" customHeight="1" x14ac:dyDescent="0.25">
      <c r="B22" s="17">
        <v>4</v>
      </c>
      <c r="C22" s="5" t="s">
        <v>11</v>
      </c>
      <c r="D22" s="56" t="s">
        <v>6</v>
      </c>
      <c r="E22" s="56">
        <f>207*1</f>
        <v>207</v>
      </c>
      <c r="F22" s="57"/>
      <c r="G22" s="57">
        <f t="shared" si="2"/>
        <v>0</v>
      </c>
      <c r="H22" s="58" t="s">
        <v>16</v>
      </c>
    </row>
    <row r="23" spans="2:8" ht="15" customHeight="1" x14ac:dyDescent="0.25">
      <c r="B23" s="17">
        <v>5</v>
      </c>
      <c r="C23" s="5" t="s">
        <v>18</v>
      </c>
      <c r="D23" s="56" t="s">
        <v>6</v>
      </c>
      <c r="E23" s="56">
        <f>E22</f>
        <v>207</v>
      </c>
      <c r="F23" s="57"/>
      <c r="G23" s="57">
        <f t="shared" si="2"/>
        <v>0</v>
      </c>
      <c r="H23" s="58" t="s">
        <v>12</v>
      </c>
    </row>
    <row r="24" spans="2:8" ht="15" customHeight="1" x14ac:dyDescent="0.25">
      <c r="B24" s="17">
        <v>6</v>
      </c>
      <c r="C24" s="5" t="s">
        <v>13</v>
      </c>
      <c r="D24" s="56" t="s">
        <v>6</v>
      </c>
      <c r="E24" s="56">
        <f>E22</f>
        <v>207</v>
      </c>
      <c r="F24" s="57"/>
      <c r="G24" s="57">
        <f t="shared" si="2"/>
        <v>0</v>
      </c>
      <c r="H24" s="58" t="s">
        <v>16</v>
      </c>
    </row>
    <row r="25" spans="2:8" ht="15" customHeight="1" x14ac:dyDescent="0.25">
      <c r="B25" s="17">
        <v>7</v>
      </c>
      <c r="C25" s="5" t="s">
        <v>40</v>
      </c>
      <c r="D25" s="56" t="s">
        <v>7</v>
      </c>
      <c r="E25" s="56">
        <v>207</v>
      </c>
      <c r="F25" s="57"/>
      <c r="G25" s="57">
        <f t="shared" si="2"/>
        <v>0</v>
      </c>
      <c r="H25" s="58" t="s">
        <v>10</v>
      </c>
    </row>
    <row r="26" spans="2:8" ht="15.75" customHeight="1" x14ac:dyDescent="0.25">
      <c r="B26" s="76" t="s">
        <v>50</v>
      </c>
      <c r="C26" s="77"/>
      <c r="D26" s="77"/>
      <c r="E26" s="77"/>
      <c r="F26" s="77"/>
      <c r="G26" s="77"/>
      <c r="H26" s="78"/>
    </row>
    <row r="27" spans="2:8" ht="21" customHeight="1" thickBot="1" x14ac:dyDescent="0.3">
      <c r="B27" s="26">
        <v>1</v>
      </c>
      <c r="C27" s="52" t="s">
        <v>42</v>
      </c>
      <c r="D27" s="44" t="s">
        <v>21</v>
      </c>
      <c r="E27" s="45">
        <v>1</v>
      </c>
      <c r="F27" s="46"/>
      <c r="G27" s="46">
        <f>F27*E27</f>
        <v>0</v>
      </c>
      <c r="H27" s="47"/>
    </row>
    <row r="28" spans="2:8" ht="15.75" customHeight="1" x14ac:dyDescent="0.25">
      <c r="B28" s="10" t="s">
        <v>44</v>
      </c>
      <c r="C28" s="68" t="s">
        <v>43</v>
      </c>
      <c r="D28" s="68"/>
      <c r="E28" s="68"/>
      <c r="F28" s="68"/>
      <c r="G28" s="68"/>
      <c r="H28" s="69"/>
    </row>
    <row r="29" spans="2:8" ht="15.75" customHeight="1" x14ac:dyDescent="0.25">
      <c r="B29" s="11">
        <v>1</v>
      </c>
      <c r="C29" s="5" t="s">
        <v>20</v>
      </c>
      <c r="D29" s="2" t="s">
        <v>21</v>
      </c>
      <c r="E29" s="2">
        <v>7</v>
      </c>
      <c r="F29" s="33"/>
      <c r="G29" s="33">
        <f>F29*E29</f>
        <v>0</v>
      </c>
      <c r="H29" s="12" t="s">
        <v>22</v>
      </c>
    </row>
    <row r="30" spans="2:8" ht="15.75" customHeight="1" x14ac:dyDescent="0.25">
      <c r="B30" s="13">
        <v>2</v>
      </c>
      <c r="C30" s="6" t="s">
        <v>23</v>
      </c>
      <c r="D30" s="2" t="s">
        <v>21</v>
      </c>
      <c r="E30" s="3">
        <v>7</v>
      </c>
      <c r="F30" s="33"/>
      <c r="G30" s="33">
        <f t="shared" ref="G30:G33" si="3">F30*E30</f>
        <v>0</v>
      </c>
      <c r="H30" s="14" t="s">
        <v>24</v>
      </c>
    </row>
    <row r="31" spans="2:8" ht="15.75" customHeight="1" x14ac:dyDescent="0.25">
      <c r="B31" s="13">
        <v>3</v>
      </c>
      <c r="C31" s="6" t="s">
        <v>25</v>
      </c>
      <c r="D31" s="2" t="s">
        <v>21</v>
      </c>
      <c r="E31" s="3">
        <v>7</v>
      </c>
      <c r="F31" s="33"/>
      <c r="G31" s="33">
        <f t="shared" si="3"/>
        <v>0</v>
      </c>
      <c r="H31" s="14" t="s">
        <v>24</v>
      </c>
    </row>
    <row r="32" spans="2:8" ht="15.75" customHeight="1" x14ac:dyDescent="0.25">
      <c r="B32" s="13">
        <v>4</v>
      </c>
      <c r="C32" s="6" t="s">
        <v>47</v>
      </c>
      <c r="D32" s="2" t="s">
        <v>21</v>
      </c>
      <c r="E32" s="3">
        <v>7</v>
      </c>
      <c r="F32" s="33"/>
      <c r="G32" s="33">
        <f t="shared" si="3"/>
        <v>0</v>
      </c>
      <c r="H32" s="14" t="s">
        <v>24</v>
      </c>
    </row>
    <row r="33" spans="2:8" ht="15.75" customHeight="1" x14ac:dyDescent="0.25">
      <c r="B33" s="13">
        <v>5</v>
      </c>
      <c r="C33" s="6" t="s">
        <v>26</v>
      </c>
      <c r="D33" s="3" t="s">
        <v>27</v>
      </c>
      <c r="E33" s="3">
        <v>300</v>
      </c>
      <c r="F33" s="33"/>
      <c r="G33" s="33">
        <f t="shared" si="3"/>
        <v>0</v>
      </c>
      <c r="H33" s="14" t="s">
        <v>24</v>
      </c>
    </row>
    <row r="34" spans="2:8" ht="15.75" customHeight="1" x14ac:dyDescent="0.25">
      <c r="B34" s="13">
        <v>6</v>
      </c>
      <c r="C34" s="6" t="s">
        <v>28</v>
      </c>
      <c r="D34" s="3" t="s">
        <v>5</v>
      </c>
      <c r="E34" s="4">
        <v>63.2</v>
      </c>
      <c r="F34" s="33"/>
      <c r="G34" s="33">
        <f t="shared" ref="G34:G38" si="4">F34*E34</f>
        <v>0</v>
      </c>
      <c r="H34" s="14" t="s">
        <v>29</v>
      </c>
    </row>
    <row r="35" spans="2:8" ht="15.75" customHeight="1" x14ac:dyDescent="0.25">
      <c r="B35" s="13">
        <v>7</v>
      </c>
      <c r="C35" s="6" t="s">
        <v>30</v>
      </c>
      <c r="D35" s="3" t="s">
        <v>27</v>
      </c>
      <c r="E35" s="3">
        <v>300</v>
      </c>
      <c r="F35" s="33"/>
      <c r="G35" s="33">
        <f t="shared" si="4"/>
        <v>0</v>
      </c>
      <c r="H35" s="14" t="s">
        <v>24</v>
      </c>
    </row>
    <row r="36" spans="2:8" ht="15.75" customHeight="1" x14ac:dyDescent="0.25">
      <c r="B36" s="13">
        <v>8</v>
      </c>
      <c r="C36" s="6" t="s">
        <v>31</v>
      </c>
      <c r="D36" s="3" t="s">
        <v>5</v>
      </c>
      <c r="E36" s="3">
        <v>1.5</v>
      </c>
      <c r="F36" s="33"/>
      <c r="G36" s="33">
        <f t="shared" si="4"/>
        <v>0</v>
      </c>
      <c r="H36" s="14" t="s">
        <v>32</v>
      </c>
    </row>
    <row r="37" spans="2:8" ht="15.75" customHeight="1" x14ac:dyDescent="0.25">
      <c r="B37" s="13">
        <v>9</v>
      </c>
      <c r="C37" s="6" t="s">
        <v>33</v>
      </c>
      <c r="D37" s="3" t="s">
        <v>21</v>
      </c>
      <c r="E37" s="3">
        <v>7</v>
      </c>
      <c r="F37" s="33"/>
      <c r="G37" s="33">
        <f t="shared" si="4"/>
        <v>0</v>
      </c>
      <c r="H37" s="14" t="s">
        <v>34</v>
      </c>
    </row>
    <row r="38" spans="2:8" ht="15.75" customHeight="1" x14ac:dyDescent="0.25">
      <c r="B38" s="13">
        <v>10</v>
      </c>
      <c r="C38" s="6" t="s">
        <v>35</v>
      </c>
      <c r="D38" s="3" t="s">
        <v>5</v>
      </c>
      <c r="E38" s="4">
        <v>15</v>
      </c>
      <c r="F38" s="33"/>
      <c r="G38" s="33">
        <f t="shared" si="4"/>
        <v>0</v>
      </c>
      <c r="H38" s="12" t="s">
        <v>36</v>
      </c>
    </row>
    <row r="39" spans="2:8" ht="15.75" customHeight="1" thickBot="1" x14ac:dyDescent="0.3">
      <c r="B39" s="40"/>
      <c r="C39" s="42"/>
      <c r="D39" s="41"/>
      <c r="E39" s="37"/>
      <c r="F39" s="38" t="s">
        <v>52</v>
      </c>
      <c r="G39" s="39">
        <f>SUM(G8:G17)+SUM(G19:G25)+G27+SUM(G29:G38)</f>
        <v>0</v>
      </c>
      <c r="H39" s="28" t="s">
        <v>54</v>
      </c>
    </row>
    <row r="40" spans="2:8" ht="15.75" customHeight="1" thickBot="1" x14ac:dyDescent="0.3"/>
    <row r="41" spans="2:8" ht="15.75" customHeight="1" thickBot="1" x14ac:dyDescent="0.3">
      <c r="B41" s="65" t="s">
        <v>46</v>
      </c>
      <c r="C41" s="66"/>
      <c r="D41" s="66"/>
      <c r="E41" s="66"/>
      <c r="F41" s="66"/>
      <c r="G41" s="66"/>
      <c r="H41" s="67"/>
    </row>
    <row r="42" spans="2:8" ht="15.75" customHeight="1" x14ac:dyDescent="0.25">
      <c r="B42" s="10" t="s">
        <v>41</v>
      </c>
      <c r="C42" s="68" t="s">
        <v>48</v>
      </c>
      <c r="D42" s="68"/>
      <c r="E42" s="68"/>
      <c r="F42" s="68"/>
      <c r="G42" s="68"/>
      <c r="H42" s="69"/>
    </row>
    <row r="43" spans="2:8" ht="15.75" customHeight="1" x14ac:dyDescent="0.25">
      <c r="B43" s="13">
        <v>1</v>
      </c>
      <c r="C43" s="23" t="s">
        <v>73</v>
      </c>
      <c r="D43" s="1" t="s">
        <v>5</v>
      </c>
      <c r="E43" s="3">
        <v>1800</v>
      </c>
      <c r="F43" s="34"/>
      <c r="G43" s="34">
        <f t="shared" ref="G43" si="5">F43*E43</f>
        <v>0</v>
      </c>
      <c r="H43" s="18"/>
    </row>
    <row r="44" spans="2:8" ht="15.75" customHeight="1" x14ac:dyDescent="0.25">
      <c r="B44" s="13">
        <v>2</v>
      </c>
      <c r="C44" s="23" t="s">
        <v>49</v>
      </c>
      <c r="D44" s="1" t="s">
        <v>7</v>
      </c>
      <c r="E44" s="3">
        <v>100</v>
      </c>
      <c r="F44" s="34"/>
      <c r="G44" s="34">
        <f t="shared" ref="G44" si="6">F44*E44</f>
        <v>0</v>
      </c>
      <c r="H44" s="18"/>
    </row>
    <row r="45" spans="2:8" ht="15.75" customHeight="1" thickBot="1" x14ac:dyDescent="0.3">
      <c r="B45" s="27"/>
      <c r="C45" s="48"/>
      <c r="D45" s="43"/>
      <c r="E45" s="41"/>
      <c r="F45" s="38" t="s">
        <v>53</v>
      </c>
      <c r="G45" s="39">
        <f>SUM(G43:G44)</f>
        <v>0</v>
      </c>
      <c r="H45" s="28" t="s">
        <v>54</v>
      </c>
    </row>
    <row r="46" spans="2:8" ht="21.75" customHeight="1" x14ac:dyDescent="0.25">
      <c r="E46" s="49"/>
      <c r="F46" s="35" t="s">
        <v>55</v>
      </c>
      <c r="G46" s="50">
        <f>G39+G45</f>
        <v>0</v>
      </c>
      <c r="H46" s="51" t="s">
        <v>54</v>
      </c>
    </row>
    <row r="47" spans="2:8" ht="15.75" customHeight="1" x14ac:dyDescent="0.25">
      <c r="C47" s="36"/>
    </row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</sheetData>
  <mergeCells count="10">
    <mergeCell ref="B2:H2"/>
    <mergeCell ref="B41:H41"/>
    <mergeCell ref="C42:H42"/>
    <mergeCell ref="B7:H7"/>
    <mergeCell ref="B3:H3"/>
    <mergeCell ref="B26:H26"/>
    <mergeCell ref="B18:H18"/>
    <mergeCell ref="C4:H4"/>
    <mergeCell ref="C28:H28"/>
    <mergeCell ref="B12:B14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ANTEMASURATOARE VAR. B Asfalt</vt:lpstr>
      <vt:lpstr>'ANTEMASURATOARE VAR. B Asfalt'!Print_Area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Cornelia Costea</cp:lastModifiedBy>
  <cp:lastPrinted>2023-11-01T11:14:15Z</cp:lastPrinted>
  <dcterms:created xsi:type="dcterms:W3CDTF">2006-09-16T00:00:00Z</dcterms:created>
  <dcterms:modified xsi:type="dcterms:W3CDTF">2023-11-27T09:25:48Z</dcterms:modified>
</cp:coreProperties>
</file>